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(Расходы)'!$A$5:$H$118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<sst xmlns="http://schemas.openxmlformats.org/spreadsheetml/2006/main" count="215" uniqueCount="91">
  <si>
    <t>Наименование показателя</t>
  </si>
  <si>
    <t>Исполнено</t>
  </si>
  <si>
    <t>Код строки</t>
  </si>
  <si>
    <t>Прочие расходы</t>
  </si>
  <si>
    <t>Лимиты бюджетных обязательств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</si>
  <si>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</si>
  <si>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</si>
  <si>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</si>
  <si>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</si>
  <si>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</si>
  <si>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</si>
  <si>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</si>
  <si>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</si>
  <si>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</si>
  <si>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</si>
  <si>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</si>
  <si>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</si>
  <si>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</si>
  <si>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</si>
  <si>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</si>
  <si>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</si>
  <si>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650.0412.4030021370.244</t>
  </si>
  <si>
    <t>650.0412.7100120020.244</t>
  </si>
  <si>
    <t>Транспортный налог</t>
  </si>
  <si>
    <t>650.0801.4020082440.119</t>
  </si>
  <si>
    <t>650.0801.4020082440.111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</si>
  <si>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</si>
  <si>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</si>
  <si>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</si>
  <si>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</si>
  <si>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</si>
  <si>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</si>
  <si>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</si>
  <si>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</si>
  <si>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</si>
  <si>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</si>
  <si>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</si>
  <si>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</si>
  <si>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</si>
  <si>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</si>
  <si>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</si>
  <si>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</si>
  <si>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</si>
  <si>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</si>
  <si>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</si>
  <si>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</si>
  <si>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</si>
  <si>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</si>
  <si>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</si>
  <si>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</si>
  <si>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</si>
  <si>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</si>
  <si>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</si>
  <si>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</si>
  <si>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</si>
  <si>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</si>
  <si>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</si>
  <si>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</si>
  <si>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</si>
  <si>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650.0501.7000999990.244</t>
  </si>
  <si>
    <t>650.0203.70003F1180.121</t>
  </si>
  <si>
    <t>650.0203.70003F1180.129</t>
  </si>
  <si>
    <t>650.0409.7001621290.244</t>
  </si>
  <si>
    <t>650.0203.70003F1180.244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</si>
  <si>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</si>
  <si>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</si>
  <si>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</si>
  <si>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</si>
  <si>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</si>
  <si>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</si>
  <si>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</si>
  <si>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</si>
  <si>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</si>
  <si>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Прочие выплаты, Транспортные услуги Льготный проезд(026.00.00)</t>
  </si>
  <si>
    <t>Итого по лицевому счету 650.01.402.1</t>
  </si>
  <si>
    <t>Итого по лицевому счету 650.01.40.1.1</t>
  </si>
  <si>
    <t>Субсидии на муниципальное задание</t>
  </si>
  <si>
    <t>Субсидии на иные цели</t>
  </si>
  <si>
    <t>650.0801.7001000590.621</t>
  </si>
  <si>
    <t>650.0801.7001000590.622</t>
  </si>
  <si>
    <t>650.0801.7001082580.621</t>
  </si>
  <si>
    <t>650.0801.70010S2580.621</t>
  </si>
  <si>
    <t>650.0409</t>
  </si>
  <si>
    <t>650.0410</t>
  </si>
  <si>
    <t>650.0501</t>
  </si>
  <si>
    <t>650.0503</t>
  </si>
  <si>
    <t>650.0801</t>
  </si>
  <si>
    <t>650.1001</t>
  </si>
  <si>
    <t>650.1105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</si>
  <si>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01.10.2018</t>
  </si>
  <si>
    <t>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</si>
</sst>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" fontId="1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5" xfId="0" applyNumberFormat="1" applyFont="1" applyBorder="1" applyAlignment="1">
      <alignment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0" fontId="5" fillId="0" borderId="12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" fillId="35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SheetLayoutView="100" zoomScalePageLayoutView="0" workbookViewId="0" topLeftCell="A1">
      <selection activeCell="H1" sqref="H1"/>
    </sheetView>
  </sheetViews>
  <sheetFormatPr defaultColWidth="9.00390625" defaultRowHeight="12.75"/>
  <cols>
    <col min="1" max="1" width="29.00390625" style="1" customWidth="1"/>
    <col min="2" max="2" width="6.75390625" style="1" customWidth="1"/>
    <col min="3" max="3" width="26.25390625" style="1" customWidth="1"/>
    <col min="4" max="4" width="6.00390625" style="1" customWidth="1"/>
    <col min="5" max="5" width="20.00390625" style="1" customWidth="1"/>
    <col min="6" max="6" width="15.75390625" style="1" hidden="1" customWidth="1"/>
    <col min="7" max="7" width="15.75390625" style="1" customWidth="1"/>
    <col min="8" max="8" width="10.125" style="1" customWidth="1"/>
    <col min="9" max="9" width="10.875" style="1" bestFit="1" customWidth="1"/>
    <col min="10" max="16384" width="9.125" style="1" customWidth="1"/>
  </cols>
  <sheetData>
    <row r="1" spans="1:8" s="31" customFormat="1" ht="48" customHeight="1">
      <c r="A1" s="30" t="s">
        <v>89</v>
      </c>
      <c r="B1" s="30"/>
      <c r="C1" s="30"/>
      <c r="D1" s="30"/>
      <c r="E1" s="30"/>
      <c r="F1" s="30"/>
      <c r="G1" s="30"/>
      <c r="H1" s="35"/>
    </row>
    <row r="2" spans="1:8" ht="11.25" customHeight="1">
      <c r="A2" s="27" t="s">
        <v>0</v>
      </c>
      <c r="B2" s="27" t="s">
        <v>2</v>
      </c>
      <c r="C2" s="27" t="s">
        <v>5</v>
      </c>
      <c r="D2" s="28" t="s">
        <v>15</v>
      </c>
      <c r="E2" s="27" t="s">
        <v>16</v>
      </c>
      <c r="F2" s="27" t="s">
        <v>4</v>
      </c>
      <c r="G2" s="27" t="s">
        <v>1</v>
      </c>
      <c r="H2" s="27"/>
    </row>
    <row r="3" spans="1:8" ht="67.5">
      <c r="A3" s="27"/>
      <c r="B3" s="27"/>
      <c r="C3" s="27"/>
      <c r="D3" s="29"/>
      <c r="E3" s="27"/>
      <c r="F3" s="27"/>
      <c r="G3" s="4" t="s">
        <v>17</v>
      </c>
      <c r="H3" s="4" t="s">
        <v>90</v>
      </c>
    </row>
    <row r="4" spans="1:8" ht="12" thickBot="1">
      <c r="A4" s="2">
        <v>1</v>
      </c>
      <c r="B4" s="3">
        <f>A4+1</f>
        <v>2</v>
      </c>
      <c r="C4" s="3">
        <f>B4+1</f>
        <v>3</v>
      </c>
      <c r="D4" s="3"/>
      <c r="E4" s="3">
        <f>C4+1</f>
        <v>4</v>
      </c>
      <c r="F4" s="3">
        <f>E4+1</f>
        <v>5</v>
      </c>
      <c r="G4" s="3">
        <f>F4+1</f>
        <v>6</v>
      </c>
      <c r="H4" s="3">
        <f>G4+1</f>
        <v>7</v>
      </c>
    </row>
    <row r="5" spans="1:9" s="5" customFormat="1" ht="15">
      <c r="A5" s="10" t="s">
        <v>6</v>
      </c>
      <c r="B5" s="9">
        <v>200</v>
      </c>
      <c r="C5" s="17"/>
      <c r="D5" s="15"/>
      <c r="E5" s="7">
        <f>E8+E10+E21+E23+E25+E27+E30++E40+E43+E50+E56+E63+E66+E69+E72+E75+E81+E86+E88+E99+E103+E105+E107+E113+E115+E118</f>
        <v>17537232.98</v>
      </c>
      <c r="F5" s="7">
        <f>F8+F10+F21+F23+F25+F27+F30++F40+F43+F50+F56+F63+F66+F69+F72+F75+F81+F86+F88+F99+F103+F105+F107+F113+F115+F118</f>
        <v>17537232.98</v>
      </c>
      <c r="G5" s="7">
        <f>G8+G10+G21+G23+G25+G27+G30++G40+G43+G50+G56+G63+G66+G69+G72+G75+G81+G86+G88+G99+G103+G105+G107+G113+G115+G118</f>
        <v>11717390.8</v>
      </c>
      <c r="H5" s="32">
        <f>G5/E5</f>
        <v>0.6681436469118517</v>
      </c>
      <c r="I5" s="34"/>
    </row>
    <row r="6" spans="1:8" ht="15">
      <c r="A6" s="11" t="s">
        <v>9</v>
      </c>
      <c r="B6" s="9">
        <v>201</v>
      </c>
      <c r="C6" s="9" t="s">
        <v>26</v>
      </c>
      <c r="D6" s="9">
        <v>211</v>
      </c>
      <c r="E6" s="6">
        <v>1597000</v>
      </c>
      <c r="F6" s="6">
        <f>E6</f>
        <v>1597000</v>
      </c>
      <c r="G6" s="6">
        <v>1304833.09</v>
      </c>
      <c r="H6" s="33">
        <f>G6/E6</f>
        <v>0.817052654978084</v>
      </c>
    </row>
    <row r="7" spans="1:8" ht="15">
      <c r="A7" s="12" t="s">
        <v>8</v>
      </c>
      <c r="B7" s="9">
        <v>202</v>
      </c>
      <c r="C7" s="9" t="s">
        <v>27</v>
      </c>
      <c r="D7" s="9">
        <v>213</v>
      </c>
      <c r="E7" s="6">
        <v>376400</v>
      </c>
      <c r="F7" s="6">
        <f>E7</f>
        <v>376400</v>
      </c>
      <c r="G7" s="6">
        <v>257079.31</v>
      </c>
      <c r="H7" s="33">
        <f aca="true" t="shared" si="0" ref="H7:H70">G7/E7</f>
        <v>0.6829949787460149</v>
      </c>
    </row>
    <row r="8" spans="1:8" ht="15">
      <c r="A8" s="13" t="s">
        <v>7</v>
      </c>
      <c r="B8" s="9">
        <v>203</v>
      </c>
      <c r="C8" s="9"/>
      <c r="D8" s="16"/>
      <c r="E8" s="8">
        <f>SUM(E6:E7)</f>
        <v>1973400</v>
      </c>
      <c r="F8" s="8">
        <f>SUM(F6:F7)</f>
        <v>1973400</v>
      </c>
      <c r="G8" s="8">
        <f>SUM(G6:G7)</f>
        <v>1561912.4000000001</v>
      </c>
      <c r="H8" s="33">
        <f t="shared" si="0"/>
        <v>0.7914829228742273</v>
      </c>
    </row>
    <row r="9" spans="1:8" ht="30">
      <c r="A9" s="12" t="s">
        <v>14</v>
      </c>
      <c r="B9" s="9">
        <v>204</v>
      </c>
      <c r="C9" s="9" t="s">
        <v>28</v>
      </c>
      <c r="D9" s="9">
        <v>340</v>
      </c>
      <c r="E9" s="6">
        <v>10000</v>
      </c>
      <c r="F9" s="6">
        <f>E9</f>
        <v>10000</v>
      </c>
      <c r="G9" s="6">
        <v>0</v>
      </c>
      <c r="H9" s="33">
        <f t="shared" si="0"/>
        <v>0</v>
      </c>
    </row>
    <row r="10" spans="1:8" ht="15">
      <c r="A10" s="13" t="s">
        <v>7</v>
      </c>
      <c r="B10" s="9">
        <v>205</v>
      </c>
      <c r="C10" s="9"/>
      <c r="D10" s="16"/>
      <c r="E10" s="8">
        <f>SUM(E9)</f>
        <v>10000</v>
      </c>
      <c r="F10" s="8">
        <f>SUM(F9)</f>
        <v>10000</v>
      </c>
      <c r="G10" s="8">
        <f>SUM(G9)</f>
        <v>0</v>
      </c>
      <c r="H10" s="33">
        <f t="shared" si="0"/>
        <v>0</v>
      </c>
    </row>
    <row r="11" spans="1:8" ht="15">
      <c r="A11" s="11" t="s">
        <v>9</v>
      </c>
      <c r="B11" s="9">
        <v>206</v>
      </c>
      <c r="C11" s="9" t="s">
        <v>29</v>
      </c>
      <c r="D11" s="9">
        <v>211</v>
      </c>
      <c r="E11" s="6">
        <v>5281700</v>
      </c>
      <c r="F11" s="6">
        <f aca="true" t="shared" si="1" ref="F11:F20">E11</f>
        <v>5281700</v>
      </c>
      <c r="G11" s="6">
        <v>4302142.31</v>
      </c>
      <c r="H11" s="33">
        <f t="shared" si="0"/>
        <v>0.8145374235568092</v>
      </c>
    </row>
    <row r="12" spans="1:8" ht="30">
      <c r="A12" s="11" t="s">
        <v>20</v>
      </c>
      <c r="B12" s="9">
        <v>207</v>
      </c>
      <c r="C12" s="9" t="s">
        <v>30</v>
      </c>
      <c r="D12" s="9">
        <v>212</v>
      </c>
      <c r="E12" s="6">
        <v>0</v>
      </c>
      <c r="F12" s="6">
        <f t="shared" si="1"/>
        <v>0</v>
      </c>
      <c r="G12" s="6">
        <v>0</v>
      </c>
      <c r="H12" s="33">
        <v>0</v>
      </c>
    </row>
    <row r="13" spans="1:8" ht="15">
      <c r="A13" s="12" t="s">
        <v>8</v>
      </c>
      <c r="B13" s="9">
        <v>208</v>
      </c>
      <c r="C13" s="9" t="s">
        <v>31</v>
      </c>
      <c r="D13" s="9">
        <v>213</v>
      </c>
      <c r="E13" s="6">
        <v>1610396.1</v>
      </c>
      <c r="F13" s="6">
        <f t="shared" si="1"/>
        <v>1610396.1</v>
      </c>
      <c r="G13" s="6">
        <v>1550622.03</v>
      </c>
      <c r="H13" s="33">
        <f t="shared" si="0"/>
        <v>0.9628823803038271</v>
      </c>
    </row>
    <row r="14" spans="1:8" ht="15">
      <c r="A14" s="12" t="s">
        <v>10</v>
      </c>
      <c r="B14" s="9">
        <v>209</v>
      </c>
      <c r="C14" s="9" t="s">
        <v>32</v>
      </c>
      <c r="D14" s="9">
        <v>221</v>
      </c>
      <c r="E14" s="6">
        <v>14000</v>
      </c>
      <c r="F14" s="6">
        <f t="shared" si="1"/>
        <v>14000</v>
      </c>
      <c r="G14" s="6">
        <v>8068</v>
      </c>
      <c r="H14" s="33">
        <f t="shared" si="0"/>
        <v>0.5762857142857143</v>
      </c>
    </row>
    <row r="15" spans="1:8" ht="30">
      <c r="A15" s="12" t="s">
        <v>12</v>
      </c>
      <c r="B15" s="9">
        <v>210</v>
      </c>
      <c r="C15" s="9" t="s">
        <v>32</v>
      </c>
      <c r="D15" s="9">
        <v>225</v>
      </c>
      <c r="E15" s="6">
        <v>4266</v>
      </c>
      <c r="F15" s="6">
        <f t="shared" si="1"/>
        <v>4266</v>
      </c>
      <c r="G15" s="6">
        <v>4266</v>
      </c>
      <c r="H15" s="33">
        <f t="shared" si="0"/>
        <v>1</v>
      </c>
    </row>
    <row r="16" spans="1:8" ht="15">
      <c r="A16" s="12" t="s">
        <v>13</v>
      </c>
      <c r="B16" s="9">
        <v>211</v>
      </c>
      <c r="C16" s="9" t="s">
        <v>32</v>
      </c>
      <c r="D16" s="9">
        <v>226</v>
      </c>
      <c r="E16" s="6">
        <v>48200</v>
      </c>
      <c r="F16" s="6">
        <f t="shared" si="1"/>
        <v>48200</v>
      </c>
      <c r="G16" s="6">
        <v>33261.48</v>
      </c>
      <c r="H16" s="33">
        <f t="shared" si="0"/>
        <v>0.6900721991701245</v>
      </c>
    </row>
    <row r="17" spans="1:8" ht="15">
      <c r="A17" s="12" t="s">
        <v>3</v>
      </c>
      <c r="B17" s="9">
        <v>212</v>
      </c>
      <c r="C17" s="9" t="s">
        <v>32</v>
      </c>
      <c r="D17" s="9">
        <v>296</v>
      </c>
      <c r="E17" s="6">
        <v>36000</v>
      </c>
      <c r="F17" s="6">
        <f>E17</f>
        <v>36000</v>
      </c>
      <c r="G17" s="6">
        <v>10966.5</v>
      </c>
      <c r="H17" s="33">
        <f t="shared" si="0"/>
        <v>0.304625</v>
      </c>
    </row>
    <row r="18" spans="1:8" ht="15">
      <c r="A18" s="12" t="s">
        <v>3</v>
      </c>
      <c r="B18" s="9">
        <v>213</v>
      </c>
      <c r="C18" s="9" t="s">
        <v>33</v>
      </c>
      <c r="D18" s="9">
        <v>291</v>
      </c>
      <c r="E18" s="22">
        <v>2410.72</v>
      </c>
      <c r="F18" s="22">
        <f t="shared" si="1"/>
        <v>2410.72</v>
      </c>
      <c r="G18" s="6">
        <v>1205.36</v>
      </c>
      <c r="H18" s="33">
        <f t="shared" si="0"/>
        <v>0.5</v>
      </c>
    </row>
    <row r="19" spans="1:8" ht="30">
      <c r="A19" s="12" t="s">
        <v>18</v>
      </c>
      <c r="B19" s="9">
        <v>214</v>
      </c>
      <c r="C19" s="9" t="s">
        <v>32</v>
      </c>
      <c r="D19" s="9">
        <v>310</v>
      </c>
      <c r="E19" s="6">
        <v>19900</v>
      </c>
      <c r="F19" s="6">
        <f>E19</f>
        <v>19900</v>
      </c>
      <c r="G19" s="6">
        <v>19900</v>
      </c>
      <c r="H19" s="33">
        <f t="shared" si="0"/>
        <v>1</v>
      </c>
    </row>
    <row r="20" spans="1:8" ht="30">
      <c r="A20" s="12" t="s">
        <v>14</v>
      </c>
      <c r="B20" s="9">
        <v>215</v>
      </c>
      <c r="C20" s="9" t="s">
        <v>32</v>
      </c>
      <c r="D20" s="9">
        <v>340</v>
      </c>
      <c r="E20" s="6">
        <v>58200</v>
      </c>
      <c r="F20" s="6">
        <f t="shared" si="1"/>
        <v>58200</v>
      </c>
      <c r="G20" s="6">
        <v>41509</v>
      </c>
      <c r="H20" s="33">
        <f t="shared" si="0"/>
        <v>0.713213058419244</v>
      </c>
    </row>
    <row r="21" spans="1:8" s="5" customFormat="1" ht="15">
      <c r="A21" s="14" t="s">
        <v>7</v>
      </c>
      <c r="B21" s="9">
        <v>216</v>
      </c>
      <c r="C21" s="21"/>
      <c r="D21" s="16"/>
      <c r="E21" s="8">
        <f>SUM(E11:E20)</f>
        <v>7075072.819999999</v>
      </c>
      <c r="F21" s="8">
        <f>SUM(F11:F20)</f>
        <v>7075072.819999999</v>
      </c>
      <c r="G21" s="8">
        <f>SUM(G11:G20)</f>
        <v>5971940.680000001</v>
      </c>
      <c r="H21" s="33">
        <f t="shared" si="0"/>
        <v>0.8440818676972998</v>
      </c>
    </row>
    <row r="22" spans="1:8" ht="15">
      <c r="A22" s="12" t="s">
        <v>3</v>
      </c>
      <c r="B22" s="9">
        <v>217</v>
      </c>
      <c r="C22" s="9" t="s">
        <v>34</v>
      </c>
      <c r="D22" s="9">
        <v>251</v>
      </c>
      <c r="E22" s="6">
        <v>1200</v>
      </c>
      <c r="F22" s="6">
        <f>E22</f>
        <v>1200</v>
      </c>
      <c r="G22" s="6">
        <v>1200</v>
      </c>
      <c r="H22" s="33">
        <f t="shared" si="0"/>
        <v>1</v>
      </c>
    </row>
    <row r="23" spans="1:8" s="5" customFormat="1" ht="15">
      <c r="A23" s="14" t="s">
        <v>7</v>
      </c>
      <c r="B23" s="9">
        <v>218</v>
      </c>
      <c r="C23" s="21"/>
      <c r="D23" s="16"/>
      <c r="E23" s="8">
        <f>SUM(E22)</f>
        <v>1200</v>
      </c>
      <c r="F23" s="8">
        <f>SUM(F22)</f>
        <v>1200</v>
      </c>
      <c r="G23" s="8">
        <f>SUM(G22)</f>
        <v>1200</v>
      </c>
      <c r="H23" s="33">
        <f t="shared" si="0"/>
        <v>1</v>
      </c>
    </row>
    <row r="24" spans="1:8" ht="15">
      <c r="A24" s="12" t="s">
        <v>3</v>
      </c>
      <c r="B24" s="9">
        <v>219</v>
      </c>
      <c r="C24" s="9" t="s">
        <v>64</v>
      </c>
      <c r="D24" s="9">
        <v>296</v>
      </c>
      <c r="E24" s="6">
        <v>206100</v>
      </c>
      <c r="F24" s="6">
        <f>E24</f>
        <v>206100</v>
      </c>
      <c r="G24" s="6">
        <v>206100</v>
      </c>
      <c r="H24" s="33">
        <f t="shared" si="0"/>
        <v>1</v>
      </c>
    </row>
    <row r="25" spans="1:8" s="5" customFormat="1" ht="15">
      <c r="A25" s="14" t="s">
        <v>7</v>
      </c>
      <c r="B25" s="9">
        <v>220</v>
      </c>
      <c r="C25" s="21"/>
      <c r="D25" s="16"/>
      <c r="E25" s="8">
        <f>SUM(E24)</f>
        <v>206100</v>
      </c>
      <c r="F25" s="8">
        <f>SUM(F24)</f>
        <v>206100</v>
      </c>
      <c r="G25" s="8">
        <f>SUM(G24)</f>
        <v>206100</v>
      </c>
      <c r="H25" s="33">
        <f t="shared" si="0"/>
        <v>1</v>
      </c>
    </row>
    <row r="26" spans="1:8" ht="15">
      <c r="A26" s="12" t="s">
        <v>3</v>
      </c>
      <c r="B26" s="9">
        <v>221</v>
      </c>
      <c r="C26" s="9" t="s">
        <v>35</v>
      </c>
      <c r="D26" s="9">
        <v>296</v>
      </c>
      <c r="E26" s="6">
        <v>100000</v>
      </c>
      <c r="F26" s="6">
        <f>E26</f>
        <v>100000</v>
      </c>
      <c r="G26" s="6">
        <v>0</v>
      </c>
      <c r="H26" s="33">
        <f t="shared" si="0"/>
        <v>0</v>
      </c>
    </row>
    <row r="27" spans="1:8" s="5" customFormat="1" ht="15">
      <c r="A27" s="13" t="s">
        <v>7</v>
      </c>
      <c r="B27" s="9">
        <v>222</v>
      </c>
      <c r="C27" s="16"/>
      <c r="D27" s="16"/>
      <c r="E27" s="8">
        <f>SUM(E26)</f>
        <v>100000</v>
      </c>
      <c r="F27" s="8">
        <f>SUM(F26)</f>
        <v>100000</v>
      </c>
      <c r="G27" s="8">
        <f>SUM(G26)</f>
        <v>0</v>
      </c>
      <c r="H27" s="33">
        <f t="shared" si="0"/>
        <v>0</v>
      </c>
    </row>
    <row r="28" spans="1:8" ht="15">
      <c r="A28" s="11" t="s">
        <v>9</v>
      </c>
      <c r="B28" s="9">
        <v>223</v>
      </c>
      <c r="C28" s="9" t="s">
        <v>36</v>
      </c>
      <c r="D28" s="9">
        <v>211</v>
      </c>
      <c r="E28" s="6">
        <v>532900</v>
      </c>
      <c r="F28" s="6">
        <f>E28</f>
        <v>532900</v>
      </c>
      <c r="G28" s="6">
        <v>464241.03</v>
      </c>
      <c r="H28" s="33">
        <f t="shared" si="0"/>
        <v>0.8711597485456934</v>
      </c>
    </row>
    <row r="29" spans="1:8" ht="15">
      <c r="A29" s="12" t="s">
        <v>8</v>
      </c>
      <c r="B29" s="9">
        <v>224</v>
      </c>
      <c r="C29" s="9" t="s">
        <v>37</v>
      </c>
      <c r="D29" s="9">
        <v>213</v>
      </c>
      <c r="E29" s="6">
        <v>160900</v>
      </c>
      <c r="F29" s="6">
        <f>E29</f>
        <v>160900</v>
      </c>
      <c r="G29" s="6">
        <v>125157.02</v>
      </c>
      <c r="H29" s="33">
        <f t="shared" si="0"/>
        <v>0.7778559353635799</v>
      </c>
    </row>
    <row r="30" spans="1:8" s="5" customFormat="1" ht="15">
      <c r="A30" s="13" t="s">
        <v>7</v>
      </c>
      <c r="B30" s="9">
        <v>225</v>
      </c>
      <c r="C30" s="16"/>
      <c r="D30" s="16"/>
      <c r="E30" s="8">
        <f>SUM(E28:E29)</f>
        <v>693800</v>
      </c>
      <c r="F30" s="8">
        <f>SUM(F28:F29)</f>
        <v>693800</v>
      </c>
      <c r="G30" s="8">
        <f>SUM(G28:G29)</f>
        <v>589398.05</v>
      </c>
      <c r="H30" s="33">
        <f t="shared" si="0"/>
        <v>0.8495215479965409</v>
      </c>
    </row>
    <row r="31" spans="1:8" ht="30">
      <c r="A31" s="11" t="s">
        <v>20</v>
      </c>
      <c r="B31" s="9">
        <v>226</v>
      </c>
      <c r="C31" s="9" t="s">
        <v>41</v>
      </c>
      <c r="D31" s="9">
        <v>212</v>
      </c>
      <c r="E31" s="6">
        <v>362316</v>
      </c>
      <c r="F31" s="6">
        <f>E31</f>
        <v>362316</v>
      </c>
      <c r="G31" s="6">
        <v>295768.85</v>
      </c>
      <c r="H31" s="33">
        <f t="shared" si="0"/>
        <v>0.8163284260148599</v>
      </c>
    </row>
    <row r="32" spans="1:8" ht="45">
      <c r="A32" s="11" t="s">
        <v>73</v>
      </c>
      <c r="B32" s="9">
        <v>227</v>
      </c>
      <c r="C32" s="9" t="s">
        <v>41</v>
      </c>
      <c r="D32" s="9">
        <v>212</v>
      </c>
      <c r="E32" s="6">
        <v>336284</v>
      </c>
      <c r="F32" s="6">
        <f aca="true" t="shared" si="2" ref="F32:F39">E32</f>
        <v>336284</v>
      </c>
      <c r="G32" s="22">
        <v>217484.39</v>
      </c>
      <c r="H32" s="33">
        <f t="shared" si="0"/>
        <v>0.6467283308156202</v>
      </c>
    </row>
    <row r="33" spans="1:8" ht="15">
      <c r="A33" s="12" t="s">
        <v>11</v>
      </c>
      <c r="B33" s="9">
        <v>228</v>
      </c>
      <c r="C33" s="9" t="s">
        <v>39</v>
      </c>
      <c r="D33" s="9">
        <v>223</v>
      </c>
      <c r="E33" s="6">
        <v>72700</v>
      </c>
      <c r="F33" s="6">
        <f t="shared" si="2"/>
        <v>72700</v>
      </c>
      <c r="G33" s="6">
        <v>41553.82</v>
      </c>
      <c r="H33" s="33">
        <f t="shared" si="0"/>
        <v>0.5715793672627235</v>
      </c>
    </row>
    <row r="34" spans="1:8" ht="30">
      <c r="A34" s="12" t="s">
        <v>12</v>
      </c>
      <c r="B34" s="9">
        <v>229</v>
      </c>
      <c r="C34" s="9" t="s">
        <v>39</v>
      </c>
      <c r="D34" s="9">
        <v>225</v>
      </c>
      <c r="E34" s="6">
        <v>58500</v>
      </c>
      <c r="F34" s="6">
        <f t="shared" si="2"/>
        <v>58500</v>
      </c>
      <c r="G34" s="6">
        <v>39624</v>
      </c>
      <c r="H34" s="33">
        <f t="shared" si="0"/>
        <v>0.6773333333333333</v>
      </c>
    </row>
    <row r="35" spans="1:8" ht="15">
      <c r="A35" s="11" t="s">
        <v>13</v>
      </c>
      <c r="B35" s="9">
        <v>230</v>
      </c>
      <c r="C35" s="9" t="s">
        <v>39</v>
      </c>
      <c r="D35" s="9">
        <v>226</v>
      </c>
      <c r="E35" s="6">
        <v>170600</v>
      </c>
      <c r="F35" s="6">
        <f t="shared" si="2"/>
        <v>170600</v>
      </c>
      <c r="G35" s="6">
        <v>145882.66</v>
      </c>
      <c r="H35" s="33">
        <f t="shared" si="0"/>
        <v>0.8551152403282533</v>
      </c>
    </row>
    <row r="36" spans="1:8" ht="15">
      <c r="A36" s="11" t="s">
        <v>13</v>
      </c>
      <c r="B36" s="9">
        <v>231</v>
      </c>
      <c r="C36" s="9" t="s">
        <v>39</v>
      </c>
      <c r="D36" s="9">
        <v>226</v>
      </c>
      <c r="E36" s="6">
        <v>0</v>
      </c>
      <c r="F36" s="6">
        <f t="shared" si="2"/>
        <v>0</v>
      </c>
      <c r="G36" s="6">
        <v>0</v>
      </c>
      <c r="H36" s="33">
        <v>0</v>
      </c>
    </row>
    <row r="37" spans="1:8" ht="15">
      <c r="A37" s="12" t="s">
        <v>3</v>
      </c>
      <c r="B37" s="9">
        <v>232</v>
      </c>
      <c r="C37" s="9" t="s">
        <v>40</v>
      </c>
      <c r="D37" s="9">
        <v>296</v>
      </c>
      <c r="E37" s="6">
        <v>15000</v>
      </c>
      <c r="F37" s="6">
        <f t="shared" si="2"/>
        <v>15000</v>
      </c>
      <c r="G37" s="6">
        <v>15000</v>
      </c>
      <c r="H37" s="33">
        <f t="shared" si="0"/>
        <v>1</v>
      </c>
    </row>
    <row r="38" spans="1:8" ht="30">
      <c r="A38" s="12" t="s">
        <v>14</v>
      </c>
      <c r="B38" s="9">
        <v>233</v>
      </c>
      <c r="C38" s="9" t="s">
        <v>39</v>
      </c>
      <c r="D38" s="9">
        <v>340</v>
      </c>
      <c r="E38" s="6">
        <v>9800</v>
      </c>
      <c r="F38" s="6">
        <f t="shared" si="2"/>
        <v>9800</v>
      </c>
      <c r="G38" s="6">
        <v>9800</v>
      </c>
      <c r="H38" s="33">
        <f t="shared" si="0"/>
        <v>1</v>
      </c>
    </row>
    <row r="39" spans="1:8" ht="15">
      <c r="A39" s="12" t="s">
        <v>3</v>
      </c>
      <c r="B39" s="9">
        <v>234</v>
      </c>
      <c r="C39" s="9" t="s">
        <v>39</v>
      </c>
      <c r="D39" s="9">
        <v>290</v>
      </c>
      <c r="E39" s="6">
        <v>0</v>
      </c>
      <c r="F39" s="6">
        <f t="shared" si="2"/>
        <v>0</v>
      </c>
      <c r="G39" s="6">
        <v>0</v>
      </c>
      <c r="H39" s="33">
        <v>0</v>
      </c>
    </row>
    <row r="40" spans="1:8" s="5" customFormat="1" ht="15">
      <c r="A40" s="13" t="s">
        <v>7</v>
      </c>
      <c r="B40" s="9">
        <v>235</v>
      </c>
      <c r="C40" s="16"/>
      <c r="D40" s="16"/>
      <c r="E40" s="8">
        <f>SUM(E31:E39)</f>
        <v>1025200</v>
      </c>
      <c r="F40" s="8">
        <f>SUM(F31:F39)</f>
        <v>1025200</v>
      </c>
      <c r="G40" s="8">
        <f>SUM(G31:G39)</f>
        <v>765113.72</v>
      </c>
      <c r="H40" s="33">
        <f t="shared" si="0"/>
        <v>0.7463067889192353</v>
      </c>
    </row>
    <row r="41" spans="1:8" ht="15">
      <c r="A41" s="11" t="s">
        <v>13</v>
      </c>
      <c r="B41" s="9">
        <v>236</v>
      </c>
      <c r="C41" s="9" t="s">
        <v>38</v>
      </c>
      <c r="D41" s="9">
        <v>226</v>
      </c>
      <c r="E41" s="6">
        <v>32423</v>
      </c>
      <c r="F41" s="6">
        <f>E41</f>
        <v>32423</v>
      </c>
      <c r="G41" s="6">
        <v>9000</v>
      </c>
      <c r="H41" s="33">
        <f t="shared" si="0"/>
        <v>0.27758072972889614</v>
      </c>
    </row>
    <row r="42" spans="1:8" ht="15">
      <c r="A42" s="11" t="s">
        <v>13</v>
      </c>
      <c r="B42" s="9">
        <v>237</v>
      </c>
      <c r="C42" s="9" t="s">
        <v>38</v>
      </c>
      <c r="D42" s="9">
        <v>226</v>
      </c>
      <c r="E42" s="6">
        <v>25177</v>
      </c>
      <c r="F42" s="6">
        <f>E42</f>
        <v>25177</v>
      </c>
      <c r="G42" s="6">
        <v>25177</v>
      </c>
      <c r="H42" s="33">
        <f t="shared" si="0"/>
        <v>1</v>
      </c>
    </row>
    <row r="43" spans="1:8" s="5" customFormat="1" ht="15">
      <c r="A43" s="13" t="s">
        <v>7</v>
      </c>
      <c r="B43" s="9">
        <v>238</v>
      </c>
      <c r="C43" s="16"/>
      <c r="D43" s="16"/>
      <c r="E43" s="8">
        <f>SUM(E41:E42)</f>
        <v>57600</v>
      </c>
      <c r="F43" s="8">
        <f>SUM(F41:F42)</f>
        <v>57600</v>
      </c>
      <c r="G43" s="8">
        <f>SUM(G41:G42)</f>
        <v>34177</v>
      </c>
      <c r="H43" s="33">
        <f t="shared" si="0"/>
        <v>0.5933506944444444</v>
      </c>
    </row>
    <row r="44" spans="1:8" ht="30">
      <c r="A44" s="12" t="s">
        <v>12</v>
      </c>
      <c r="B44" s="9">
        <v>239</v>
      </c>
      <c r="C44" s="9" t="s">
        <v>42</v>
      </c>
      <c r="D44" s="9">
        <v>225</v>
      </c>
      <c r="E44" s="6">
        <v>0</v>
      </c>
      <c r="F44" s="6">
        <f aca="true" t="shared" si="3" ref="F44:F49">E44</f>
        <v>0</v>
      </c>
      <c r="G44" s="6">
        <v>0</v>
      </c>
      <c r="H44" s="33">
        <v>0</v>
      </c>
    </row>
    <row r="45" spans="1:8" ht="15">
      <c r="A45" s="11" t="s">
        <v>13</v>
      </c>
      <c r="B45" s="9">
        <v>240</v>
      </c>
      <c r="C45" s="9" t="s">
        <v>42</v>
      </c>
      <c r="D45" s="9">
        <v>226</v>
      </c>
      <c r="E45" s="6">
        <v>51500</v>
      </c>
      <c r="F45" s="6">
        <f t="shared" si="3"/>
        <v>51500</v>
      </c>
      <c r="G45" s="6">
        <v>33214.16</v>
      </c>
      <c r="H45" s="33">
        <f t="shared" si="0"/>
        <v>0.644935145631068</v>
      </c>
    </row>
    <row r="46" spans="1:8" ht="15">
      <c r="A46" s="12" t="s">
        <v>3</v>
      </c>
      <c r="B46" s="9">
        <v>241</v>
      </c>
      <c r="C46" s="9" t="s">
        <v>43</v>
      </c>
      <c r="D46" s="9">
        <v>291</v>
      </c>
      <c r="E46" s="6">
        <v>107400</v>
      </c>
      <c r="F46" s="6">
        <f t="shared" si="3"/>
        <v>107400</v>
      </c>
      <c r="G46" s="6">
        <v>88261</v>
      </c>
      <c r="H46" s="33">
        <f t="shared" si="0"/>
        <v>0.8217970204841714</v>
      </c>
    </row>
    <row r="47" spans="1:8" ht="15">
      <c r="A47" s="12" t="s">
        <v>23</v>
      </c>
      <c r="B47" s="9">
        <v>242</v>
      </c>
      <c r="C47" s="9" t="s">
        <v>44</v>
      </c>
      <c r="D47" s="9">
        <v>291</v>
      </c>
      <c r="E47" s="6">
        <v>33452.96</v>
      </c>
      <c r="F47" s="6">
        <f t="shared" si="3"/>
        <v>33452.96</v>
      </c>
      <c r="G47" s="6">
        <v>33452.96</v>
      </c>
      <c r="H47" s="33">
        <f t="shared" si="0"/>
        <v>1</v>
      </c>
    </row>
    <row r="48" spans="1:8" ht="30">
      <c r="A48" s="12" t="s">
        <v>18</v>
      </c>
      <c r="B48" s="9">
        <v>243</v>
      </c>
      <c r="C48" s="9" t="s">
        <v>42</v>
      </c>
      <c r="D48" s="9">
        <v>310</v>
      </c>
      <c r="E48" s="6">
        <v>0</v>
      </c>
      <c r="F48" s="6">
        <f t="shared" si="3"/>
        <v>0</v>
      </c>
      <c r="G48" s="6">
        <v>0</v>
      </c>
      <c r="H48" s="33">
        <v>0</v>
      </c>
    </row>
    <row r="49" spans="1:8" ht="30">
      <c r="A49" s="12" t="s">
        <v>14</v>
      </c>
      <c r="B49" s="9">
        <v>244</v>
      </c>
      <c r="C49" s="9" t="s">
        <v>42</v>
      </c>
      <c r="D49" s="9">
        <v>340</v>
      </c>
      <c r="E49" s="6">
        <v>417247.04</v>
      </c>
      <c r="F49" s="6">
        <f t="shared" si="3"/>
        <v>417247.04</v>
      </c>
      <c r="G49" s="6">
        <v>280491.51</v>
      </c>
      <c r="H49" s="33">
        <f t="shared" si="0"/>
        <v>0.6722432590534375</v>
      </c>
    </row>
    <row r="50" spans="1:8" s="5" customFormat="1" ht="15">
      <c r="A50" s="13" t="s">
        <v>7</v>
      </c>
      <c r="B50" s="9">
        <v>245</v>
      </c>
      <c r="C50" s="16"/>
      <c r="D50" s="16"/>
      <c r="E50" s="8">
        <f>SUM(E44:E49)</f>
        <v>609600</v>
      </c>
      <c r="F50" s="8">
        <f>SUM(F44:F49)</f>
        <v>609600</v>
      </c>
      <c r="G50" s="8">
        <f>SUM(G44:G49)</f>
        <v>435419.63</v>
      </c>
      <c r="H50" s="33">
        <f t="shared" si="0"/>
        <v>0.7142710465879265</v>
      </c>
    </row>
    <row r="51" spans="1:8" ht="15">
      <c r="A51" s="12" t="s">
        <v>3</v>
      </c>
      <c r="B51" s="9">
        <v>246</v>
      </c>
      <c r="C51" s="9" t="s">
        <v>45</v>
      </c>
      <c r="D51" s="9">
        <v>296</v>
      </c>
      <c r="E51" s="6">
        <v>0</v>
      </c>
      <c r="F51" s="6">
        <f>E51</f>
        <v>0</v>
      </c>
      <c r="G51" s="6">
        <v>0</v>
      </c>
      <c r="H51" s="33">
        <v>0</v>
      </c>
    </row>
    <row r="52" spans="1:8" s="5" customFormat="1" ht="15">
      <c r="A52" s="13" t="s">
        <v>7</v>
      </c>
      <c r="B52" s="9">
        <v>247</v>
      </c>
      <c r="C52" s="16"/>
      <c r="D52" s="16"/>
      <c r="E52" s="8">
        <f>E51</f>
        <v>0</v>
      </c>
      <c r="F52" s="8">
        <f>F51</f>
        <v>0</v>
      </c>
      <c r="G52" s="8">
        <f>G51</f>
        <v>0</v>
      </c>
      <c r="H52" s="33">
        <v>0</v>
      </c>
    </row>
    <row r="53" spans="1:8" s="5" customFormat="1" ht="15">
      <c r="A53" s="13" t="s">
        <v>7</v>
      </c>
      <c r="B53" s="9">
        <v>248</v>
      </c>
      <c r="C53" s="23" t="s">
        <v>65</v>
      </c>
      <c r="D53" s="16"/>
      <c r="E53" s="8">
        <f>E52+E50+E43+E40+E30</f>
        <v>2386200</v>
      </c>
      <c r="F53" s="8">
        <f>F52+F50+F43+F40+F30</f>
        <v>2386200</v>
      </c>
      <c r="G53" s="8">
        <f>G52+G50+G43+G40+G30</f>
        <v>1824108.4000000001</v>
      </c>
      <c r="H53" s="33">
        <f t="shared" si="0"/>
        <v>0.7644407006956668</v>
      </c>
    </row>
    <row r="54" spans="1:8" ht="15">
      <c r="A54" s="11" t="s">
        <v>9</v>
      </c>
      <c r="B54" s="9">
        <v>249</v>
      </c>
      <c r="C54" s="9" t="s">
        <v>46</v>
      </c>
      <c r="D54" s="9">
        <v>211</v>
      </c>
      <c r="E54" s="6">
        <v>302500</v>
      </c>
      <c r="F54" s="6">
        <f>E54</f>
        <v>302500</v>
      </c>
      <c r="G54" s="6">
        <v>302500</v>
      </c>
      <c r="H54" s="33">
        <f t="shared" si="0"/>
        <v>1</v>
      </c>
    </row>
    <row r="55" spans="1:8" ht="15">
      <c r="A55" s="12" t="s">
        <v>8</v>
      </c>
      <c r="B55" s="9">
        <v>250</v>
      </c>
      <c r="C55" s="9" t="s">
        <v>47</v>
      </c>
      <c r="D55" s="9">
        <v>213</v>
      </c>
      <c r="E55" s="6">
        <v>91300</v>
      </c>
      <c r="F55" s="6">
        <f>E55</f>
        <v>91300</v>
      </c>
      <c r="G55" s="6">
        <v>91300</v>
      </c>
      <c r="H55" s="33">
        <f t="shared" si="0"/>
        <v>1</v>
      </c>
    </row>
    <row r="56" spans="1:8" s="5" customFormat="1" ht="15">
      <c r="A56" s="13" t="s">
        <v>7</v>
      </c>
      <c r="B56" s="9">
        <v>251</v>
      </c>
      <c r="C56" s="16"/>
      <c r="D56" s="16"/>
      <c r="E56" s="8">
        <f>SUM(E54:E55)</f>
        <v>393800</v>
      </c>
      <c r="F56" s="8">
        <f>SUM(F54:F55)</f>
        <v>393800</v>
      </c>
      <c r="G56" s="8">
        <f>SUM(G54:G55)</f>
        <v>393800</v>
      </c>
      <c r="H56" s="33">
        <f t="shared" si="0"/>
        <v>1</v>
      </c>
    </row>
    <row r="57" spans="1:8" ht="15" hidden="1">
      <c r="A57" s="11" t="s">
        <v>9</v>
      </c>
      <c r="B57" s="9">
        <v>252</v>
      </c>
      <c r="C57" s="9" t="s">
        <v>60</v>
      </c>
      <c r="D57" s="9">
        <v>211</v>
      </c>
      <c r="E57" s="6">
        <v>0</v>
      </c>
      <c r="F57" s="6">
        <f>E57</f>
        <v>0</v>
      </c>
      <c r="G57" s="6"/>
      <c r="H57" s="33" t="e">
        <f t="shared" si="0"/>
        <v>#DIV/0!</v>
      </c>
    </row>
    <row r="58" spans="1:8" ht="15" hidden="1">
      <c r="A58" s="12" t="s">
        <v>8</v>
      </c>
      <c r="B58" s="9">
        <v>253</v>
      </c>
      <c r="C58" s="9" t="s">
        <v>61</v>
      </c>
      <c r="D58" s="9">
        <v>213</v>
      </c>
      <c r="E58" s="6"/>
      <c r="F58" s="6">
        <f>E58</f>
        <v>0</v>
      </c>
      <c r="G58" s="6"/>
      <c r="H58" s="33" t="e">
        <f t="shared" si="0"/>
        <v>#DIV/0!</v>
      </c>
    </row>
    <row r="59" spans="1:8" ht="30" hidden="1">
      <c r="A59" s="12" t="s">
        <v>14</v>
      </c>
      <c r="B59" s="9">
        <v>254</v>
      </c>
      <c r="C59" s="9" t="s">
        <v>63</v>
      </c>
      <c r="D59" s="9">
        <v>340</v>
      </c>
      <c r="E59" s="6">
        <v>0</v>
      </c>
      <c r="F59" s="6">
        <f>E59</f>
        <v>0</v>
      </c>
      <c r="G59" s="6">
        <v>0</v>
      </c>
      <c r="H59" s="33" t="e">
        <f t="shared" si="0"/>
        <v>#DIV/0!</v>
      </c>
    </row>
    <row r="60" spans="1:8" s="5" customFormat="1" ht="15" hidden="1">
      <c r="A60" s="13" t="s">
        <v>7</v>
      </c>
      <c r="B60" s="9">
        <v>255</v>
      </c>
      <c r="C60" s="16"/>
      <c r="D60" s="16"/>
      <c r="E60" s="8">
        <f>SUM(E57:E59)</f>
        <v>0</v>
      </c>
      <c r="F60" s="8">
        <f>SUM(F57:F59)</f>
        <v>0</v>
      </c>
      <c r="G60" s="8">
        <f>SUM(G57:G59)</f>
        <v>0</v>
      </c>
      <c r="H60" s="33" t="e">
        <f t="shared" si="0"/>
        <v>#DIV/0!</v>
      </c>
    </row>
    <row r="61" spans="1:8" ht="15">
      <c r="A61" s="11" t="s">
        <v>9</v>
      </c>
      <c r="B61" s="9">
        <v>256</v>
      </c>
      <c r="C61" s="9" t="s">
        <v>48</v>
      </c>
      <c r="D61" s="9">
        <v>211</v>
      </c>
      <c r="E61" s="6">
        <v>15200</v>
      </c>
      <c r="F61" s="6">
        <f>E61</f>
        <v>15200</v>
      </c>
      <c r="G61" s="6">
        <v>8000</v>
      </c>
      <c r="H61" s="33">
        <f t="shared" si="0"/>
        <v>0.5263157894736842</v>
      </c>
    </row>
    <row r="62" spans="1:8" ht="15">
      <c r="A62" s="12" t="s">
        <v>8</v>
      </c>
      <c r="B62" s="9">
        <v>257</v>
      </c>
      <c r="C62" s="9" t="s">
        <v>49</v>
      </c>
      <c r="D62" s="9">
        <v>213</v>
      </c>
      <c r="E62" s="6">
        <v>4600</v>
      </c>
      <c r="F62" s="6">
        <f>E62</f>
        <v>4600</v>
      </c>
      <c r="G62" s="6">
        <v>1416</v>
      </c>
      <c r="H62" s="33">
        <f t="shared" si="0"/>
        <v>0.30782608695652175</v>
      </c>
    </row>
    <row r="63" spans="1:8" s="5" customFormat="1" ht="15">
      <c r="A63" s="13" t="s">
        <v>7</v>
      </c>
      <c r="B63" s="9">
        <v>258</v>
      </c>
      <c r="C63" s="16"/>
      <c r="D63" s="16"/>
      <c r="E63" s="8">
        <f>SUM(E61:E62)</f>
        <v>19800</v>
      </c>
      <c r="F63" s="8">
        <f>SUM(F61:F62)</f>
        <v>19800</v>
      </c>
      <c r="G63" s="8">
        <f>SUM(G61:G62)</f>
        <v>9416</v>
      </c>
      <c r="H63" s="33">
        <f t="shared" si="0"/>
        <v>0.47555555555555556</v>
      </c>
    </row>
    <row r="64" spans="1:8" ht="30">
      <c r="A64" s="12" t="s">
        <v>14</v>
      </c>
      <c r="B64" s="9">
        <v>259</v>
      </c>
      <c r="C64" s="9" t="s">
        <v>66</v>
      </c>
      <c r="D64" s="9">
        <v>340</v>
      </c>
      <c r="E64" s="6">
        <v>14499</v>
      </c>
      <c r="F64" s="6">
        <f>E64</f>
        <v>14499</v>
      </c>
      <c r="G64" s="6">
        <v>14499</v>
      </c>
      <c r="H64" s="33">
        <f t="shared" si="0"/>
        <v>1</v>
      </c>
    </row>
    <row r="65" spans="1:8" ht="30">
      <c r="A65" s="12" t="s">
        <v>14</v>
      </c>
      <c r="B65" s="9">
        <v>260</v>
      </c>
      <c r="C65" s="9" t="s">
        <v>67</v>
      </c>
      <c r="D65" s="9">
        <v>340</v>
      </c>
      <c r="E65" s="6">
        <v>3000</v>
      </c>
      <c r="F65" s="6">
        <f>E65</f>
        <v>3000</v>
      </c>
      <c r="G65" s="6">
        <v>3000</v>
      </c>
      <c r="H65" s="33">
        <f t="shared" si="0"/>
        <v>1</v>
      </c>
    </row>
    <row r="66" spans="1:8" s="5" customFormat="1" ht="15">
      <c r="A66" s="13" t="s">
        <v>7</v>
      </c>
      <c r="B66" s="9">
        <v>261</v>
      </c>
      <c r="C66" s="16"/>
      <c r="D66" s="16"/>
      <c r="E66" s="8">
        <f>SUM(E64:E65)</f>
        <v>17499</v>
      </c>
      <c r="F66" s="8">
        <f>SUM(F64:F65)</f>
        <v>17499</v>
      </c>
      <c r="G66" s="8">
        <f>SUM(G64:G65)</f>
        <v>17499</v>
      </c>
      <c r="H66" s="33">
        <f t="shared" si="0"/>
        <v>1</v>
      </c>
    </row>
    <row r="67" spans="1:8" ht="15">
      <c r="A67" s="12" t="s">
        <v>13</v>
      </c>
      <c r="B67" s="9">
        <v>262</v>
      </c>
      <c r="C67" s="9" t="s">
        <v>50</v>
      </c>
      <c r="D67" s="9">
        <v>226</v>
      </c>
      <c r="E67" s="6">
        <v>75000</v>
      </c>
      <c r="F67" s="6">
        <f>E67</f>
        <v>75000</v>
      </c>
      <c r="G67" s="6">
        <v>0</v>
      </c>
      <c r="H67" s="33">
        <f t="shared" si="0"/>
        <v>0</v>
      </c>
    </row>
    <row r="68" spans="1:8" ht="30">
      <c r="A68" s="12" t="s">
        <v>14</v>
      </c>
      <c r="B68" s="9">
        <v>263</v>
      </c>
      <c r="C68" s="9" t="s">
        <v>50</v>
      </c>
      <c r="D68" s="9">
        <v>340</v>
      </c>
      <c r="E68" s="6">
        <v>5100</v>
      </c>
      <c r="F68" s="6">
        <f>E68</f>
        <v>5100</v>
      </c>
      <c r="G68" s="6">
        <v>5100</v>
      </c>
      <c r="H68" s="33">
        <f t="shared" si="0"/>
        <v>1</v>
      </c>
    </row>
    <row r="69" spans="1:8" s="5" customFormat="1" ht="15">
      <c r="A69" s="13" t="s">
        <v>7</v>
      </c>
      <c r="B69" s="9">
        <v>264</v>
      </c>
      <c r="C69" s="16"/>
      <c r="D69" s="16"/>
      <c r="E69" s="8">
        <f>SUM(E67:E68)</f>
        <v>80100</v>
      </c>
      <c r="F69" s="8">
        <f>SUM(F67:F68)</f>
        <v>80100</v>
      </c>
      <c r="G69" s="8">
        <f>SUM(G67:G68)</f>
        <v>5100</v>
      </c>
      <c r="H69" s="33">
        <f t="shared" si="0"/>
        <v>0.06367041198501873</v>
      </c>
    </row>
    <row r="70" spans="1:8" ht="15">
      <c r="A70" s="12" t="s">
        <v>13</v>
      </c>
      <c r="B70" s="9">
        <v>265</v>
      </c>
      <c r="C70" s="9" t="s">
        <v>68</v>
      </c>
      <c r="D70" s="9">
        <v>226</v>
      </c>
      <c r="E70" s="6">
        <v>15300</v>
      </c>
      <c r="F70" s="6">
        <f>E70</f>
        <v>15300</v>
      </c>
      <c r="G70" s="6">
        <v>5100</v>
      </c>
      <c r="H70" s="33">
        <f t="shared" si="0"/>
        <v>0.3333333333333333</v>
      </c>
    </row>
    <row r="71" spans="1:8" ht="30">
      <c r="A71" s="12" t="s">
        <v>14</v>
      </c>
      <c r="B71" s="9">
        <v>266</v>
      </c>
      <c r="C71" s="9" t="s">
        <v>68</v>
      </c>
      <c r="D71" s="9">
        <v>340</v>
      </c>
      <c r="E71" s="6">
        <v>5000</v>
      </c>
      <c r="F71" s="6">
        <f>E71</f>
        <v>5000</v>
      </c>
      <c r="G71" s="6">
        <v>5000</v>
      </c>
      <c r="H71" s="33">
        <f aca="true" t="shared" si="4" ref="H71:H118">G71/E71</f>
        <v>1</v>
      </c>
    </row>
    <row r="72" spans="1:8" s="5" customFormat="1" ht="15">
      <c r="A72" s="13" t="s">
        <v>7</v>
      </c>
      <c r="B72" s="9">
        <v>267</v>
      </c>
      <c r="C72" s="16"/>
      <c r="D72" s="16"/>
      <c r="E72" s="8">
        <f>E71+E70</f>
        <v>20300</v>
      </c>
      <c r="F72" s="8">
        <f>F71+F70</f>
        <v>20300</v>
      </c>
      <c r="G72" s="8">
        <f>G71+G70</f>
        <v>10100</v>
      </c>
      <c r="H72" s="33">
        <f t="shared" si="4"/>
        <v>0.4975369458128079</v>
      </c>
    </row>
    <row r="73" spans="1:8" s="5" customFormat="1" ht="15">
      <c r="A73" s="13" t="s">
        <v>7</v>
      </c>
      <c r="B73" s="9">
        <v>268</v>
      </c>
      <c r="C73" s="23" t="s">
        <v>69</v>
      </c>
      <c r="D73" s="16"/>
      <c r="E73" s="8">
        <f>E72+E69</f>
        <v>100400</v>
      </c>
      <c r="F73" s="8">
        <f>F72+F69</f>
        <v>100400</v>
      </c>
      <c r="G73" s="8">
        <f>G72+G69</f>
        <v>15200</v>
      </c>
      <c r="H73" s="33">
        <f t="shared" si="4"/>
        <v>0.15139442231075698</v>
      </c>
    </row>
    <row r="74" spans="1:8" ht="45">
      <c r="A74" s="12" t="s">
        <v>51</v>
      </c>
      <c r="B74" s="9">
        <v>269</v>
      </c>
      <c r="C74" s="9" t="s">
        <v>62</v>
      </c>
      <c r="D74" s="9">
        <v>225</v>
      </c>
      <c r="E74" s="6">
        <v>1984653.89</v>
      </c>
      <c r="F74" s="6">
        <f>E74</f>
        <v>1984653.89</v>
      </c>
      <c r="G74" s="6">
        <v>0</v>
      </c>
      <c r="H74" s="33">
        <f t="shared" si="4"/>
        <v>0</v>
      </c>
    </row>
    <row r="75" spans="1:8" s="5" customFormat="1" ht="15">
      <c r="A75" s="13" t="s">
        <v>7</v>
      </c>
      <c r="B75" s="9">
        <v>270</v>
      </c>
      <c r="C75" s="23" t="s">
        <v>82</v>
      </c>
      <c r="D75" s="16"/>
      <c r="E75" s="8">
        <f>SUM(E74)</f>
        <v>1984653.89</v>
      </c>
      <c r="F75" s="8">
        <f>SUM(F74)</f>
        <v>1984653.89</v>
      </c>
      <c r="G75" s="8">
        <f>SUM(G74)</f>
        <v>0</v>
      </c>
      <c r="H75" s="33">
        <f t="shared" si="4"/>
        <v>0</v>
      </c>
    </row>
    <row r="76" spans="1:8" ht="15">
      <c r="A76" s="12" t="s">
        <v>10</v>
      </c>
      <c r="B76" s="9">
        <v>271</v>
      </c>
      <c r="C76" s="9" t="s">
        <v>52</v>
      </c>
      <c r="D76" s="9">
        <v>221</v>
      </c>
      <c r="E76" s="6">
        <v>118600</v>
      </c>
      <c r="F76" s="6">
        <f>E76</f>
        <v>118600</v>
      </c>
      <c r="G76" s="6">
        <v>77851.32</v>
      </c>
      <c r="H76" s="33">
        <f t="shared" si="4"/>
        <v>0.6564192242833052</v>
      </c>
    </row>
    <row r="77" spans="1:8" ht="30">
      <c r="A77" s="12" t="s">
        <v>12</v>
      </c>
      <c r="B77" s="9">
        <v>272</v>
      </c>
      <c r="C77" s="9" t="s">
        <v>52</v>
      </c>
      <c r="D77" s="9">
        <v>225</v>
      </c>
      <c r="E77" s="6">
        <v>45400</v>
      </c>
      <c r="F77" s="6">
        <f>E77</f>
        <v>45400</v>
      </c>
      <c r="G77" s="6">
        <v>24509.2</v>
      </c>
      <c r="H77" s="33">
        <f t="shared" si="4"/>
        <v>0.5398502202643172</v>
      </c>
    </row>
    <row r="78" spans="1:8" ht="15">
      <c r="A78" s="12" t="s">
        <v>13</v>
      </c>
      <c r="B78" s="9">
        <v>273</v>
      </c>
      <c r="C78" s="9" t="s">
        <v>52</v>
      </c>
      <c r="D78" s="9">
        <v>226</v>
      </c>
      <c r="E78" s="6">
        <v>193300</v>
      </c>
      <c r="F78" s="6">
        <f>E78</f>
        <v>193300</v>
      </c>
      <c r="G78" s="6">
        <v>95760</v>
      </c>
      <c r="H78" s="33">
        <f t="shared" si="4"/>
        <v>0.49539575788929124</v>
      </c>
    </row>
    <row r="79" spans="1:8" ht="30">
      <c r="A79" s="12" t="s">
        <v>18</v>
      </c>
      <c r="B79" s="9">
        <v>274</v>
      </c>
      <c r="C79" s="9" t="s">
        <v>52</v>
      </c>
      <c r="D79" s="9">
        <v>310</v>
      </c>
      <c r="E79" s="6">
        <v>65000</v>
      </c>
      <c r="F79" s="6">
        <f>E79</f>
        <v>65000</v>
      </c>
      <c r="G79" s="6">
        <v>56800</v>
      </c>
      <c r="H79" s="33">
        <f t="shared" si="4"/>
        <v>0.8738461538461538</v>
      </c>
    </row>
    <row r="80" spans="1:8" ht="30">
      <c r="A80" s="12" t="s">
        <v>14</v>
      </c>
      <c r="B80" s="9">
        <v>275</v>
      </c>
      <c r="C80" s="9" t="s">
        <v>52</v>
      </c>
      <c r="D80" s="9">
        <v>340</v>
      </c>
      <c r="E80" s="6">
        <v>17600</v>
      </c>
      <c r="F80" s="6">
        <f>E80</f>
        <v>17600</v>
      </c>
      <c r="G80" s="6">
        <v>6350</v>
      </c>
      <c r="H80" s="33">
        <f t="shared" si="4"/>
        <v>0.36079545454545453</v>
      </c>
    </row>
    <row r="81" spans="1:8" s="5" customFormat="1" ht="15">
      <c r="A81" s="13" t="s">
        <v>7</v>
      </c>
      <c r="B81" s="9">
        <v>276</v>
      </c>
      <c r="C81" s="16" t="s">
        <v>83</v>
      </c>
      <c r="D81" s="16"/>
      <c r="E81" s="8">
        <f>SUM(E76:E80)</f>
        <v>439900</v>
      </c>
      <c r="F81" s="8">
        <f>SUM(F76:F80)</f>
        <v>439900</v>
      </c>
      <c r="G81" s="8">
        <f>SUM(G76:G80)</f>
        <v>261270.52000000002</v>
      </c>
      <c r="H81" s="33">
        <f t="shared" si="4"/>
        <v>0.5939316208229143</v>
      </c>
    </row>
    <row r="82" spans="1:8" ht="30" hidden="1">
      <c r="A82" s="12" t="s">
        <v>12</v>
      </c>
      <c r="B82" s="9">
        <v>277</v>
      </c>
      <c r="C82" s="9" t="s">
        <v>21</v>
      </c>
      <c r="D82" s="9">
        <v>226</v>
      </c>
      <c r="E82" s="6">
        <v>0</v>
      </c>
      <c r="F82" s="6">
        <f>E82</f>
        <v>0</v>
      </c>
      <c r="G82" s="6">
        <v>0</v>
      </c>
      <c r="H82" s="33" t="e">
        <f t="shared" si="4"/>
        <v>#DIV/0!</v>
      </c>
    </row>
    <row r="83" spans="1:8" ht="30" hidden="1">
      <c r="A83" s="12" t="s">
        <v>12</v>
      </c>
      <c r="B83" s="9">
        <v>278</v>
      </c>
      <c r="C83" s="9" t="s">
        <v>22</v>
      </c>
      <c r="D83" s="9">
        <v>226</v>
      </c>
      <c r="E83" s="6">
        <v>0</v>
      </c>
      <c r="F83" s="6">
        <f>E83</f>
        <v>0</v>
      </c>
      <c r="G83" s="6">
        <v>0</v>
      </c>
      <c r="H83" s="33" t="e">
        <f t="shared" si="4"/>
        <v>#DIV/0!</v>
      </c>
    </row>
    <row r="84" spans="1:8" s="5" customFormat="1" ht="15" hidden="1">
      <c r="A84" s="13" t="s">
        <v>7</v>
      </c>
      <c r="B84" s="9">
        <v>279</v>
      </c>
      <c r="C84" s="16"/>
      <c r="D84" s="16"/>
      <c r="E84" s="8">
        <f>SUM(E82:E83)</f>
        <v>0</v>
      </c>
      <c r="F84" s="8">
        <f>SUM(F82:F83)</f>
        <v>0</v>
      </c>
      <c r="G84" s="8">
        <f>SUM(G82:G83)</f>
        <v>0</v>
      </c>
      <c r="H84" s="33" t="e">
        <f t="shared" si="4"/>
        <v>#DIV/0!</v>
      </c>
    </row>
    <row r="85" spans="1:8" ht="30">
      <c r="A85" s="12" t="s">
        <v>12</v>
      </c>
      <c r="B85" s="9">
        <v>280</v>
      </c>
      <c r="C85" s="18" t="s">
        <v>59</v>
      </c>
      <c r="D85" s="9">
        <v>225</v>
      </c>
      <c r="E85" s="6">
        <v>62313.39</v>
      </c>
      <c r="F85" s="6">
        <f>E85</f>
        <v>62313.39</v>
      </c>
      <c r="G85" s="6">
        <v>39871.23</v>
      </c>
      <c r="H85" s="33">
        <f t="shared" si="4"/>
        <v>0.63985011889098</v>
      </c>
    </row>
    <row r="86" spans="1:8" s="5" customFormat="1" ht="15">
      <c r="A86" s="13" t="s">
        <v>7</v>
      </c>
      <c r="B86" s="9">
        <v>281</v>
      </c>
      <c r="C86" s="16" t="s">
        <v>84</v>
      </c>
      <c r="D86" s="16"/>
      <c r="E86" s="8">
        <f>SUM(E85)</f>
        <v>62313.39</v>
      </c>
      <c r="F86" s="8">
        <f>SUM(F85)</f>
        <v>62313.39</v>
      </c>
      <c r="G86" s="8">
        <f>SUM(G85)</f>
        <v>39871.23</v>
      </c>
      <c r="H86" s="33">
        <f t="shared" si="4"/>
        <v>0.63985011889098</v>
      </c>
    </row>
    <row r="87" spans="1:8" ht="30">
      <c r="A87" s="12" t="s">
        <v>18</v>
      </c>
      <c r="B87" s="9">
        <v>282</v>
      </c>
      <c r="C87" s="18" t="s">
        <v>70</v>
      </c>
      <c r="D87" s="9">
        <v>310</v>
      </c>
      <c r="E87" s="6">
        <v>273600</v>
      </c>
      <c r="F87" s="6">
        <f>E87</f>
        <v>273600</v>
      </c>
      <c r="G87" s="6">
        <v>273600</v>
      </c>
      <c r="H87" s="33">
        <f t="shared" si="4"/>
        <v>1</v>
      </c>
    </row>
    <row r="88" spans="1:8" s="5" customFormat="1" ht="15">
      <c r="A88" s="13" t="s">
        <v>7</v>
      </c>
      <c r="B88" s="9">
        <v>283</v>
      </c>
      <c r="C88" s="16" t="s">
        <v>85</v>
      </c>
      <c r="D88" s="16"/>
      <c r="E88" s="8">
        <f>SUM(E87)</f>
        <v>273600</v>
      </c>
      <c r="F88" s="8">
        <f>SUM(F87)</f>
        <v>273600</v>
      </c>
      <c r="G88" s="8">
        <f>SUM(G87)</f>
        <v>273600</v>
      </c>
      <c r="H88" s="33">
        <f t="shared" si="4"/>
        <v>1</v>
      </c>
    </row>
    <row r="89" spans="1:8" ht="15">
      <c r="A89" s="12" t="s">
        <v>11</v>
      </c>
      <c r="B89" s="9">
        <v>284</v>
      </c>
      <c r="C89" s="18" t="s">
        <v>53</v>
      </c>
      <c r="D89" s="9">
        <v>223</v>
      </c>
      <c r="E89" s="6">
        <v>260000</v>
      </c>
      <c r="F89" s="6">
        <f aca="true" t="shared" si="5" ref="F89:F98">E89</f>
        <v>260000</v>
      </c>
      <c r="G89" s="6">
        <v>132562.88</v>
      </c>
      <c r="H89" s="33">
        <f t="shared" si="4"/>
        <v>0.5098572307692308</v>
      </c>
    </row>
    <row r="90" spans="1:8" ht="30">
      <c r="A90" s="12" t="s">
        <v>12</v>
      </c>
      <c r="B90" s="9">
        <v>285</v>
      </c>
      <c r="C90" s="18" t="s">
        <v>53</v>
      </c>
      <c r="D90" s="9">
        <v>225</v>
      </c>
      <c r="E90" s="6">
        <v>32400</v>
      </c>
      <c r="F90" s="6">
        <f t="shared" si="5"/>
        <v>32400</v>
      </c>
      <c r="G90" s="6">
        <v>15624</v>
      </c>
      <c r="H90" s="33">
        <f t="shared" si="4"/>
        <v>0.4822222222222222</v>
      </c>
    </row>
    <row r="91" spans="1:8" ht="30">
      <c r="A91" s="12" t="s">
        <v>12</v>
      </c>
      <c r="B91" s="9">
        <v>286</v>
      </c>
      <c r="C91" s="18" t="s">
        <v>53</v>
      </c>
      <c r="D91" s="9">
        <v>225</v>
      </c>
      <c r="E91" s="6">
        <v>43827.89</v>
      </c>
      <c r="F91" s="6">
        <f>E91</f>
        <v>43827.89</v>
      </c>
      <c r="G91" s="6">
        <v>43827.89</v>
      </c>
      <c r="H91" s="33">
        <f t="shared" si="4"/>
        <v>1</v>
      </c>
    </row>
    <row r="92" spans="1:8" ht="30">
      <c r="A92" s="12" t="s">
        <v>12</v>
      </c>
      <c r="B92" s="9">
        <v>287</v>
      </c>
      <c r="C92" s="18" t="s">
        <v>53</v>
      </c>
      <c r="D92" s="9">
        <v>225</v>
      </c>
      <c r="E92" s="6">
        <v>37414.27</v>
      </c>
      <c r="F92" s="6">
        <f t="shared" si="5"/>
        <v>37414.27</v>
      </c>
      <c r="G92" s="6">
        <v>28736</v>
      </c>
      <c r="H92" s="33">
        <f t="shared" si="4"/>
        <v>0.7680491962024116</v>
      </c>
    </row>
    <row r="93" spans="1:8" ht="15">
      <c r="A93" s="12" t="s">
        <v>13</v>
      </c>
      <c r="B93" s="9">
        <v>288</v>
      </c>
      <c r="C93" s="18" t="s">
        <v>53</v>
      </c>
      <c r="D93" s="9">
        <v>225</v>
      </c>
      <c r="E93" s="6">
        <v>397104.08</v>
      </c>
      <c r="F93" s="6">
        <f>E93</f>
        <v>397104.08</v>
      </c>
      <c r="G93" s="6">
        <v>396815.12</v>
      </c>
      <c r="H93" s="33">
        <f t="shared" si="4"/>
        <v>0.999272331827968</v>
      </c>
    </row>
    <row r="94" spans="1:8" ht="15">
      <c r="A94" s="12" t="s">
        <v>13</v>
      </c>
      <c r="B94" s="9">
        <v>289</v>
      </c>
      <c r="C94" s="18" t="s">
        <v>53</v>
      </c>
      <c r="D94" s="9">
        <v>226</v>
      </c>
      <c r="E94" s="6">
        <v>90865.55</v>
      </c>
      <c r="F94" s="6">
        <f t="shared" si="5"/>
        <v>90865.55</v>
      </c>
      <c r="G94" s="6">
        <v>90865.55</v>
      </c>
      <c r="H94" s="33">
        <f t="shared" si="4"/>
        <v>1</v>
      </c>
    </row>
    <row r="95" spans="1:8" ht="15">
      <c r="A95" s="12" t="s">
        <v>13</v>
      </c>
      <c r="B95" s="9">
        <v>290</v>
      </c>
      <c r="C95" s="18" t="s">
        <v>53</v>
      </c>
      <c r="D95" s="9">
        <v>226</v>
      </c>
      <c r="E95" s="20">
        <v>80803</v>
      </c>
      <c r="F95" s="6">
        <f>E95</f>
        <v>80803</v>
      </c>
      <c r="G95" s="6">
        <v>0</v>
      </c>
      <c r="H95" s="33">
        <f t="shared" si="4"/>
        <v>0</v>
      </c>
    </row>
    <row r="96" spans="1:8" ht="15">
      <c r="A96" s="12" t="s">
        <v>13</v>
      </c>
      <c r="B96" s="9">
        <v>291</v>
      </c>
      <c r="C96" s="18" t="s">
        <v>53</v>
      </c>
      <c r="D96" s="9">
        <v>226</v>
      </c>
      <c r="E96" s="20">
        <v>370000</v>
      </c>
      <c r="F96" s="6">
        <f>E96</f>
        <v>370000</v>
      </c>
      <c r="G96" s="6">
        <v>0</v>
      </c>
      <c r="H96" s="33">
        <f t="shared" si="4"/>
        <v>0</v>
      </c>
    </row>
    <row r="97" spans="1:8" ht="30">
      <c r="A97" s="12" t="s">
        <v>18</v>
      </c>
      <c r="B97" s="9">
        <v>292</v>
      </c>
      <c r="C97" s="18" t="s">
        <v>53</v>
      </c>
      <c r="D97" s="9">
        <v>310</v>
      </c>
      <c r="E97" s="20">
        <v>98000</v>
      </c>
      <c r="F97" s="6">
        <f>E97</f>
        <v>98000</v>
      </c>
      <c r="G97" s="6">
        <v>98000</v>
      </c>
      <c r="H97" s="33">
        <f t="shared" si="4"/>
        <v>1</v>
      </c>
    </row>
    <row r="98" spans="1:8" ht="30">
      <c r="A98" s="12" t="s">
        <v>14</v>
      </c>
      <c r="B98" s="9">
        <v>293</v>
      </c>
      <c r="C98" s="18" t="s">
        <v>53</v>
      </c>
      <c r="D98" s="9">
        <v>340</v>
      </c>
      <c r="E98" s="20">
        <v>50000</v>
      </c>
      <c r="F98" s="6">
        <f t="shared" si="5"/>
        <v>50000</v>
      </c>
      <c r="G98" s="6">
        <v>50000</v>
      </c>
      <c r="H98" s="33">
        <f t="shared" si="4"/>
        <v>1</v>
      </c>
    </row>
    <row r="99" spans="1:8" ht="15">
      <c r="A99" s="14" t="s">
        <v>7</v>
      </c>
      <c r="B99" s="16">
        <v>294</v>
      </c>
      <c r="C99" s="16" t="s">
        <v>85</v>
      </c>
      <c r="D99" s="16"/>
      <c r="E99" s="8">
        <f>SUM(E89:E98)</f>
        <v>1460414.79</v>
      </c>
      <c r="F99" s="8">
        <f>SUM(F89:F98)</f>
        <v>1460414.79</v>
      </c>
      <c r="G99" s="8">
        <f>SUM(G89:G98)</f>
        <v>856431.4400000001</v>
      </c>
      <c r="H99" s="33">
        <f t="shared" si="4"/>
        <v>0.586430270265888</v>
      </c>
    </row>
    <row r="100" spans="1:8" ht="30">
      <c r="A100" s="11" t="s">
        <v>76</v>
      </c>
      <c r="B100" s="9">
        <v>295</v>
      </c>
      <c r="C100" s="18" t="s">
        <v>78</v>
      </c>
      <c r="D100" s="9">
        <v>241</v>
      </c>
      <c r="E100" s="6">
        <v>338635.34</v>
      </c>
      <c r="F100" s="6">
        <f>E100</f>
        <v>338635.34</v>
      </c>
      <c r="G100" s="6">
        <v>8495.91</v>
      </c>
      <c r="H100" s="33">
        <f t="shared" si="4"/>
        <v>0.025088669127091102</v>
      </c>
    </row>
    <row r="101" spans="1:8" ht="15">
      <c r="A101" s="11" t="s">
        <v>77</v>
      </c>
      <c r="B101" s="9">
        <v>296</v>
      </c>
      <c r="C101" s="18" t="s">
        <v>79</v>
      </c>
      <c r="D101" s="9">
        <v>241</v>
      </c>
      <c r="E101" s="6">
        <v>23162.93</v>
      </c>
      <c r="F101" s="6">
        <f>E101</f>
        <v>23162.93</v>
      </c>
      <c r="G101" s="6">
        <v>23162.93</v>
      </c>
      <c r="H101" s="33">
        <f t="shared" si="4"/>
        <v>1</v>
      </c>
    </row>
    <row r="102" spans="1:8" ht="15">
      <c r="A102" s="11" t="s">
        <v>77</v>
      </c>
      <c r="B102" s="9">
        <v>297</v>
      </c>
      <c r="C102" s="18" t="s">
        <v>79</v>
      </c>
      <c r="D102" s="9">
        <v>241</v>
      </c>
      <c r="E102" s="6">
        <v>100000</v>
      </c>
      <c r="F102" s="6">
        <f>E102</f>
        <v>100000</v>
      </c>
      <c r="G102" s="6">
        <v>0</v>
      </c>
      <c r="H102" s="33">
        <f t="shared" si="4"/>
        <v>0</v>
      </c>
    </row>
    <row r="103" spans="1:8" s="5" customFormat="1" ht="15">
      <c r="A103" s="25"/>
      <c r="B103" s="9">
        <v>298</v>
      </c>
      <c r="C103" s="21" t="s">
        <v>86</v>
      </c>
      <c r="D103" s="16"/>
      <c r="E103" s="8">
        <f>SUM(E100:E102)</f>
        <v>461798.27</v>
      </c>
      <c r="F103" s="8">
        <f>SUM(F100:F102)</f>
        <v>461798.27</v>
      </c>
      <c r="G103" s="8">
        <f>SUM(G100:G102)</f>
        <v>31658.84</v>
      </c>
      <c r="H103" s="33">
        <f t="shared" si="4"/>
        <v>0.06855556215054681</v>
      </c>
    </row>
    <row r="104" spans="1:8" ht="30">
      <c r="A104" s="11" t="s">
        <v>76</v>
      </c>
      <c r="B104" s="9">
        <v>299</v>
      </c>
      <c r="C104" s="18" t="s">
        <v>80</v>
      </c>
      <c r="D104" s="9">
        <v>241</v>
      </c>
      <c r="E104" s="6">
        <v>312673.15</v>
      </c>
      <c r="F104" s="6">
        <f>E104</f>
        <v>312673.15</v>
      </c>
      <c r="G104" s="6">
        <v>124739.29</v>
      </c>
      <c r="H104" s="33">
        <f t="shared" si="4"/>
        <v>0.39894468073130035</v>
      </c>
    </row>
    <row r="105" spans="1:8" s="5" customFormat="1" ht="15">
      <c r="A105" s="25"/>
      <c r="B105" s="9">
        <v>300</v>
      </c>
      <c r="C105" s="21" t="s">
        <v>86</v>
      </c>
      <c r="D105" s="16"/>
      <c r="E105" s="8">
        <f>E104</f>
        <v>312673.15</v>
      </c>
      <c r="F105" s="8">
        <f>F104</f>
        <v>312673.15</v>
      </c>
      <c r="G105" s="8">
        <f>G104</f>
        <v>124739.29</v>
      </c>
      <c r="H105" s="33">
        <f t="shared" si="4"/>
        <v>0.39894468073130035</v>
      </c>
    </row>
    <row r="106" spans="1:8" ht="30">
      <c r="A106" s="11" t="s">
        <v>76</v>
      </c>
      <c r="B106" s="9">
        <v>301</v>
      </c>
      <c r="C106" s="18" t="s">
        <v>81</v>
      </c>
      <c r="D106" s="9">
        <v>241</v>
      </c>
      <c r="E106" s="6">
        <v>10307.67</v>
      </c>
      <c r="F106" s="6">
        <f>E106</f>
        <v>10307.67</v>
      </c>
      <c r="G106" s="6">
        <v>0</v>
      </c>
      <c r="H106" s="33">
        <f t="shared" si="4"/>
        <v>0</v>
      </c>
    </row>
    <row r="107" spans="1:8" s="5" customFormat="1" ht="15">
      <c r="A107" s="26"/>
      <c r="B107" s="9">
        <v>302</v>
      </c>
      <c r="C107" s="21" t="s">
        <v>86</v>
      </c>
      <c r="D107" s="16"/>
      <c r="E107" s="8">
        <f>E106</f>
        <v>10307.67</v>
      </c>
      <c r="F107" s="8">
        <f>F106</f>
        <v>10307.67</v>
      </c>
      <c r="G107" s="8">
        <f>G106</f>
        <v>0</v>
      </c>
      <c r="H107" s="33">
        <f t="shared" si="4"/>
        <v>0</v>
      </c>
    </row>
    <row r="108" spans="1:8" ht="15" hidden="1">
      <c r="A108" s="11" t="s">
        <v>9</v>
      </c>
      <c r="B108" s="9">
        <v>303</v>
      </c>
      <c r="C108" s="18" t="s">
        <v>25</v>
      </c>
      <c r="D108" s="9">
        <v>241</v>
      </c>
      <c r="E108" s="6"/>
      <c r="F108" s="6">
        <f>E108</f>
        <v>0</v>
      </c>
      <c r="G108" s="6"/>
      <c r="H108" s="33" t="e">
        <f t="shared" si="4"/>
        <v>#DIV/0!</v>
      </c>
    </row>
    <row r="109" spans="1:8" ht="15" hidden="1">
      <c r="A109" s="12" t="s">
        <v>8</v>
      </c>
      <c r="B109" s="9">
        <v>304</v>
      </c>
      <c r="C109" s="18" t="s">
        <v>24</v>
      </c>
      <c r="D109" s="9">
        <v>241</v>
      </c>
      <c r="E109" s="6"/>
      <c r="F109" s="6">
        <f>E109</f>
        <v>0</v>
      </c>
      <c r="G109" s="6"/>
      <c r="H109" s="33" t="e">
        <f t="shared" si="4"/>
        <v>#DIV/0!</v>
      </c>
    </row>
    <row r="110" spans="1:8" s="5" customFormat="1" ht="30">
      <c r="A110" s="24" t="s">
        <v>75</v>
      </c>
      <c r="B110" s="9">
        <v>305</v>
      </c>
      <c r="C110" s="16" t="s">
        <v>86</v>
      </c>
      <c r="D110" s="16">
        <v>241</v>
      </c>
      <c r="E110" s="8">
        <f>E107+E105+E103</f>
        <v>784779.0900000001</v>
      </c>
      <c r="F110" s="8">
        <f>F107+F105+F103</f>
        <v>784779.0900000001</v>
      </c>
      <c r="G110" s="8">
        <f>G107+G105+G103</f>
        <v>156398.13</v>
      </c>
      <c r="H110" s="33">
        <f t="shared" si="4"/>
        <v>0.1992893694453556</v>
      </c>
    </row>
    <row r="111" spans="1:8" ht="30">
      <c r="A111" s="12" t="s">
        <v>56</v>
      </c>
      <c r="B111" s="9">
        <v>306</v>
      </c>
      <c r="C111" s="18" t="s">
        <v>54</v>
      </c>
      <c r="D111" s="9">
        <v>262</v>
      </c>
      <c r="E111" s="6">
        <v>0</v>
      </c>
      <c r="F111" s="6">
        <f>E111</f>
        <v>0</v>
      </c>
      <c r="G111" s="6">
        <v>0</v>
      </c>
      <c r="H111" s="33">
        <v>0</v>
      </c>
    </row>
    <row r="112" spans="1:8" ht="60">
      <c r="A112" s="12" t="s">
        <v>57</v>
      </c>
      <c r="B112" s="9">
        <v>307</v>
      </c>
      <c r="C112" s="18" t="s">
        <v>55</v>
      </c>
      <c r="D112" s="9">
        <v>263</v>
      </c>
      <c r="E112" s="6">
        <v>78800</v>
      </c>
      <c r="F112" s="6">
        <f>E112</f>
        <v>78800</v>
      </c>
      <c r="G112" s="6">
        <v>40000</v>
      </c>
      <c r="H112" s="33">
        <f t="shared" si="4"/>
        <v>0.5076142131979695</v>
      </c>
    </row>
    <row r="113" spans="1:8" s="5" customFormat="1" ht="15">
      <c r="A113" s="14" t="s">
        <v>7</v>
      </c>
      <c r="B113" s="9">
        <v>308</v>
      </c>
      <c r="C113" s="16" t="s">
        <v>87</v>
      </c>
      <c r="D113" s="16"/>
      <c r="E113" s="8">
        <f>SUM(E111:E112)</f>
        <v>78800</v>
      </c>
      <c r="F113" s="8">
        <f>SUM(F111:F112)</f>
        <v>78800</v>
      </c>
      <c r="G113" s="8">
        <f>SUM(G111:G112)</f>
        <v>40000</v>
      </c>
      <c r="H113" s="33">
        <f t="shared" si="4"/>
        <v>0.5076142131979695</v>
      </c>
    </row>
    <row r="114" spans="1:8" ht="30">
      <c r="A114" s="12" t="s">
        <v>19</v>
      </c>
      <c r="B114" s="9">
        <v>309</v>
      </c>
      <c r="C114" s="18" t="s">
        <v>58</v>
      </c>
      <c r="D114" s="9">
        <v>262</v>
      </c>
      <c r="E114" s="6">
        <v>9100</v>
      </c>
      <c r="F114" s="6">
        <f>E114</f>
        <v>9100</v>
      </c>
      <c r="G114" s="6">
        <v>0</v>
      </c>
      <c r="H114" s="33">
        <f t="shared" si="4"/>
        <v>0</v>
      </c>
    </row>
    <row r="115" spans="1:8" s="5" customFormat="1" ht="15">
      <c r="A115" s="14" t="s">
        <v>7</v>
      </c>
      <c r="B115" s="9">
        <v>310</v>
      </c>
      <c r="C115" s="16"/>
      <c r="D115" s="16"/>
      <c r="E115" s="8">
        <f>SUM(E114:E114)</f>
        <v>9100</v>
      </c>
      <c r="F115" s="8">
        <f>SUM(F114:F114)</f>
        <v>9100</v>
      </c>
      <c r="G115" s="8">
        <f>SUM(G114:G114)</f>
        <v>0</v>
      </c>
      <c r="H115" s="33">
        <f t="shared" si="4"/>
        <v>0</v>
      </c>
    </row>
    <row r="116" spans="1:8" ht="15">
      <c r="A116" s="12" t="s">
        <v>3</v>
      </c>
      <c r="B116" s="9">
        <v>311</v>
      </c>
      <c r="C116" s="9" t="s">
        <v>71</v>
      </c>
      <c r="D116" s="9">
        <v>296</v>
      </c>
      <c r="E116" s="6">
        <v>100200</v>
      </c>
      <c r="F116" s="6">
        <f>E116</f>
        <v>100200</v>
      </c>
      <c r="G116" s="6">
        <v>68643</v>
      </c>
      <c r="H116" s="33">
        <f t="shared" si="4"/>
        <v>0.6850598802395209</v>
      </c>
    </row>
    <row r="117" spans="1:8" ht="15">
      <c r="A117" s="12" t="s">
        <v>3</v>
      </c>
      <c r="B117" s="9">
        <v>312</v>
      </c>
      <c r="C117" s="9" t="s">
        <v>72</v>
      </c>
      <c r="D117" s="9">
        <v>296</v>
      </c>
      <c r="E117" s="6">
        <v>60000</v>
      </c>
      <c r="F117" s="6">
        <f>E117</f>
        <v>60000</v>
      </c>
      <c r="G117" s="6">
        <v>20000</v>
      </c>
      <c r="H117" s="33">
        <f t="shared" si="4"/>
        <v>0.3333333333333333</v>
      </c>
    </row>
    <row r="118" spans="1:8" s="5" customFormat="1" ht="30">
      <c r="A118" s="24" t="s">
        <v>74</v>
      </c>
      <c r="B118" s="9">
        <v>313</v>
      </c>
      <c r="C118" s="16" t="s">
        <v>88</v>
      </c>
      <c r="D118" s="16"/>
      <c r="E118" s="8">
        <f>SUM(E116:E117)</f>
        <v>160200</v>
      </c>
      <c r="F118" s="8">
        <f>SUM(F116:F117)</f>
        <v>160200</v>
      </c>
      <c r="G118" s="8">
        <f>SUM(G116:G117)</f>
        <v>88643</v>
      </c>
      <c r="H118" s="33">
        <f t="shared" si="4"/>
        <v>0.5533270911360799</v>
      </c>
    </row>
    <row r="119" ht="11.25">
      <c r="B119" s="19"/>
    </row>
  </sheetData>
  <sheetProtection/>
  <mergeCells count="8">
    <mergeCell ref="A1:G1"/>
    <mergeCell ref="G2:H2"/>
    <mergeCell ref="A2:A3"/>
    <mergeCell ref="B2:B3"/>
    <mergeCell ref="C2:C3"/>
    <mergeCell ref="E2:E3"/>
    <mergeCell ref="F2:F3"/>
    <mergeCell ref="D2:D3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2018-06-04T06:27:47Z</cp:lastPrinted>
  <dcterms:created xsi:type="dcterms:W3CDTF">2005-09-08T10:59:43Z</dcterms:created>
  <dcterms:modified xsi:type="dcterms:W3CDTF">2018-11-08T07:05:42Z</dcterms:modified>
  <cp:category/>
  <cp:version/>
  <cp:contentType/>
  <cp:contentStatus/>
</cp:coreProperties>
</file>